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oymenlin\Desktop\COVID-19\CEWS\"/>
    </mc:Choice>
  </mc:AlternateContent>
  <xr:revisionPtr revIDLastSave="0" documentId="13_ncr:1_{B0EAA47A-5515-47DF-9B0F-64AF866868BF}" xr6:coauthVersionLast="44" xr6:coauthVersionMax="44" xr10:uidLastSave="{00000000-0000-0000-0000-000000000000}"/>
  <bookViews>
    <workbookView xWindow="20370" yWindow="-120" windowWidth="19440" windowHeight="15000" xr2:uid="{00000000-000D-0000-FFFF-FFFF00000000}"/>
  </bookViews>
  <sheets>
    <sheet name="Sample Calculations by Week" sheetId="1" r:id="rId1"/>
    <sheet name="Shee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4" i="1" l="1"/>
  <c r="V34" i="1"/>
  <c r="T34" i="1"/>
  <c r="R34" i="1"/>
  <c r="P34" i="1"/>
  <c r="N34" i="1"/>
  <c r="L34" i="1"/>
  <c r="J34" i="1"/>
  <c r="H34" i="1"/>
  <c r="F34" i="1"/>
  <c r="X32" i="1"/>
  <c r="V32" i="1"/>
  <c r="T32" i="1"/>
  <c r="R32" i="1"/>
  <c r="P32" i="1"/>
  <c r="N32" i="1"/>
  <c r="L32" i="1"/>
  <c r="J32" i="1"/>
  <c r="H32" i="1"/>
  <c r="F32" i="1"/>
  <c r="X47" i="1" l="1"/>
  <c r="X46" i="1"/>
  <c r="X45" i="1"/>
  <c r="V47" i="1"/>
  <c r="V46" i="1"/>
  <c r="V45" i="1"/>
  <c r="T47" i="1"/>
  <c r="T46" i="1"/>
  <c r="T45" i="1"/>
  <c r="R47" i="1"/>
  <c r="R46" i="1"/>
  <c r="R45" i="1"/>
  <c r="P47" i="1"/>
  <c r="P46" i="1"/>
  <c r="P45" i="1"/>
  <c r="N47" i="1"/>
  <c r="N46" i="1"/>
  <c r="N45" i="1"/>
  <c r="L47" i="1"/>
  <c r="L46" i="1"/>
  <c r="L45" i="1"/>
  <c r="J47" i="1"/>
  <c r="J46" i="1"/>
  <c r="J45" i="1"/>
  <c r="H47" i="1"/>
  <c r="H46" i="1"/>
  <c r="H45" i="1"/>
  <c r="F47" i="1"/>
  <c r="F46" i="1"/>
  <c r="F45" i="1"/>
  <c r="X41" i="1"/>
  <c r="V41" i="1"/>
  <c r="T41" i="1"/>
  <c r="R41" i="1"/>
  <c r="P41" i="1"/>
  <c r="N41" i="1"/>
  <c r="L41" i="1"/>
  <c r="J41" i="1"/>
  <c r="H41" i="1"/>
  <c r="F41" i="1"/>
  <c r="X40" i="1"/>
  <c r="V40" i="1"/>
  <c r="T40" i="1"/>
  <c r="R40" i="1"/>
  <c r="P40" i="1"/>
  <c r="N40" i="1"/>
  <c r="L40" i="1"/>
  <c r="L42" i="1" s="1"/>
  <c r="L49" i="1" s="1"/>
  <c r="J40" i="1"/>
  <c r="H40" i="1"/>
  <c r="F40" i="1"/>
  <c r="Y26" i="1"/>
  <c r="Y27" i="1"/>
  <c r="R42" i="1" l="1"/>
  <c r="R49" i="1" s="1"/>
  <c r="N42" i="1"/>
  <c r="N49" i="1" s="1"/>
  <c r="T42" i="1"/>
  <c r="T49" i="1" s="1"/>
  <c r="P42" i="1"/>
  <c r="P49" i="1" s="1"/>
  <c r="X42" i="1"/>
  <c r="X49" i="1" s="1"/>
  <c r="H42" i="1"/>
  <c r="H49" i="1" s="1"/>
  <c r="V42" i="1"/>
  <c r="V49" i="1" s="1"/>
  <c r="J42" i="1"/>
  <c r="J49" i="1" s="1"/>
  <c r="Y40" i="1"/>
  <c r="Y41" i="1"/>
  <c r="Y45" i="1"/>
  <c r="Y46" i="1"/>
  <c r="Y47" i="1"/>
  <c r="F42" i="1"/>
  <c r="F49" i="1" s="1"/>
  <c r="Y42" i="1" l="1"/>
  <c r="Y49" i="1"/>
  <c r="Y25" i="1" l="1"/>
  <c r="X22" i="1"/>
  <c r="X23" i="1" s="1"/>
  <c r="V22" i="1"/>
  <c r="V23" i="1" s="1"/>
  <c r="T22" i="1"/>
  <c r="T23" i="1" s="1"/>
  <c r="R22" i="1"/>
  <c r="R23" i="1" s="1"/>
  <c r="P22" i="1"/>
  <c r="P23" i="1" s="1"/>
  <c r="N22" i="1"/>
  <c r="N23" i="1" s="1"/>
  <c r="L22" i="1"/>
  <c r="L23" i="1" s="1"/>
  <c r="J22" i="1"/>
  <c r="J23" i="1" s="1"/>
  <c r="H22" i="1"/>
  <c r="H23" i="1" s="1"/>
  <c r="H35" i="1" s="1"/>
  <c r="H37" i="1" s="1"/>
  <c r="F22" i="1"/>
  <c r="F23" i="1" s="1"/>
  <c r="F35" i="1" s="1"/>
  <c r="F37" i="1" s="1"/>
  <c r="F48" i="1" s="1"/>
  <c r="L35" i="1" l="1"/>
  <c r="L37" i="1" s="1"/>
  <c r="L48" i="1" s="1"/>
  <c r="L50" i="1" s="1"/>
  <c r="J35" i="1"/>
  <c r="J37" i="1" s="1"/>
  <c r="J48" i="1" s="1"/>
  <c r="N35" i="1"/>
  <c r="N37" i="1" s="1"/>
  <c r="N48" i="1" s="1"/>
  <c r="N50" i="1" s="1"/>
  <c r="R35" i="1"/>
  <c r="R37" i="1" s="1"/>
  <c r="R48" i="1" s="1"/>
  <c r="R50" i="1" s="1"/>
  <c r="T35" i="1"/>
  <c r="T37" i="1" s="1"/>
  <c r="T48" i="1" s="1"/>
  <c r="T50" i="1" s="1"/>
  <c r="X35" i="1"/>
  <c r="X37" i="1" s="1"/>
  <c r="X48" i="1" s="1"/>
  <c r="X50" i="1" s="1"/>
  <c r="P35" i="1"/>
  <c r="P37" i="1" s="1"/>
  <c r="P48" i="1" s="1"/>
  <c r="P50" i="1" s="1"/>
  <c r="V35" i="1"/>
  <c r="V37" i="1" s="1"/>
  <c r="V48" i="1" s="1"/>
  <c r="V50" i="1" s="1"/>
  <c r="H48" i="1"/>
  <c r="H50" i="1" s="1"/>
  <c r="F50" i="1"/>
  <c r="J50" i="1" l="1"/>
  <c r="Y48" i="1"/>
  <c r="Y50" i="1" s="1"/>
  <c r="Y37" i="1"/>
</calcChain>
</file>

<file path=xl/sharedStrings.xml><?xml version="1.0" encoding="utf-8"?>
<sst xmlns="http://schemas.openxmlformats.org/spreadsheetml/2006/main" count="71" uniqueCount="49">
  <si>
    <t>Employee #1</t>
  </si>
  <si>
    <t>Employee #2</t>
  </si>
  <si>
    <t>Employee #3</t>
  </si>
  <si>
    <t>Employee #4</t>
  </si>
  <si>
    <t>Employee #5</t>
  </si>
  <si>
    <t>Employee #6</t>
  </si>
  <si>
    <t>Employee #7</t>
  </si>
  <si>
    <t>Employee #8</t>
  </si>
  <si>
    <t>Employee #9</t>
  </si>
  <si>
    <t>Employee #10</t>
  </si>
  <si>
    <t>Notes:</t>
  </si>
  <si>
    <t>CPP - employee portion</t>
  </si>
  <si>
    <t>EI - employee portion</t>
  </si>
  <si>
    <t>CPP - employer portion</t>
  </si>
  <si>
    <t>EI - employer portion</t>
  </si>
  <si>
    <t>TOTAL</t>
  </si>
  <si>
    <t>Gross remuneration from January 1 to March 15, 2020</t>
  </si>
  <si>
    <t>Number of days during pre-crisis period (maximum 75 days, exclude any 7 day period without pay)</t>
  </si>
  <si>
    <t>Average salary per day</t>
  </si>
  <si>
    <t>Y</t>
  </si>
  <si>
    <t>Pre-crisis weekly remuneration (average salary per day x 7 days)</t>
  </si>
  <si>
    <t>Wage for Current Week</t>
  </si>
  <si>
    <t>Maximum weekly subsidy per employee</t>
  </si>
  <si>
    <t>3. All remuneration is assumed to be paid between March 15, 2020 and June 6, 2020 and eligible for the subsidy.</t>
  </si>
  <si>
    <t>Percentage of wage used to calculate subsidy</t>
  </si>
  <si>
    <t>Refund of Payroll Contributions</t>
  </si>
  <si>
    <t>Total refund of payroll contributions</t>
  </si>
  <si>
    <t>Net Cost to Employer</t>
  </si>
  <si>
    <t>Wage</t>
  </si>
  <si>
    <t>Less: wage subsidy</t>
  </si>
  <si>
    <t>Net cost</t>
  </si>
  <si>
    <t>N</t>
  </si>
  <si>
    <t>(a) 75% of wage for current week, up to $847 per week</t>
  </si>
  <si>
    <t>(i) wage for the current week, up to $847 per week</t>
  </si>
  <si>
    <t>(ii) 75% of pre-crisis weekly remuneration</t>
  </si>
  <si>
    <t>Wage Subsidy Available</t>
  </si>
  <si>
    <t>Wage Subsidy Calculation Details</t>
  </si>
  <si>
    <t>(b) lesser of (for non-arm's length employees):</t>
  </si>
  <si>
    <t>Greater of (for arm's length employees):</t>
  </si>
  <si>
    <t>Less: refund of payroll contributions (employer CPP &amp; EI)</t>
  </si>
  <si>
    <t xml:space="preserve">     The calculations include assumptions for illustrative purposes only and are not verified by the Canada Revenue Agency. </t>
  </si>
  <si>
    <t xml:space="preserve">1. The sample calculations are based on information released by the Department of Finance up to April 8, 2020. Legislation is not yet available. </t>
  </si>
  <si>
    <r>
      <t xml:space="preserve">4. To qualify for refund of payroll contributions, an employee must be on leave with pay </t>
    </r>
    <r>
      <rPr>
        <b/>
        <sz val="11"/>
        <color theme="1"/>
        <rFont val="Calibri"/>
        <family val="2"/>
        <scheme val="minor"/>
      </rPr>
      <t>throughout</t>
    </r>
    <r>
      <rPr>
        <sz val="11"/>
        <color theme="1"/>
        <rFont val="Calibri"/>
        <family val="2"/>
        <scheme val="minor"/>
      </rPr>
      <t xml:space="preserve"> a week (i.e. does not perform any work througout the entire week).</t>
    </r>
  </si>
  <si>
    <r>
      <t>Pre-Crisis Weekly Remuneration (</t>
    </r>
    <r>
      <rPr>
        <b/>
        <sz val="11"/>
        <color rgb="FFFF0000"/>
        <rFont val="Calibri"/>
        <family val="2"/>
        <scheme val="minor"/>
      </rPr>
      <t>Assumed Calculation</t>
    </r>
    <r>
      <rPr>
        <b/>
        <sz val="11"/>
        <color theme="1"/>
        <rFont val="Calibri"/>
        <family val="2"/>
        <scheme val="minor"/>
      </rPr>
      <t>)</t>
    </r>
  </si>
  <si>
    <t>CANADA EMERGENCY WAGE SUBSIDY SAMPLE CALCULATIONS (FOR ILLUSTRATIVE PURPOSES ONLY)</t>
  </si>
  <si>
    <t xml:space="preserve">     Answer "N" if the employee was on leave with pay for only a portion of the week.</t>
  </si>
  <si>
    <t>2. Please consult with your employment lawyer if you plan to rehire staff and your legal obligations/exposure for paying employees a salary equal to the "pre-crisis weekly remuneration" or less.</t>
  </si>
  <si>
    <t>On leave with pay for entire week (see note 4) (Y/N)</t>
  </si>
  <si>
    <t>Arm's length (other than you or family members)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</si>
</sst>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3" fontId="0" fillId="0" borderId="0" xfId="0" applyNumberFormat="1"/>
    <xf numFmtId="43" fontId="0" fillId="0" borderId="0" xfId="0" applyNumberFormat="1" applyFill="1"/>
    <xf numFmtId="43" fontId="1" fillId="0" borderId="0" xfId="0" applyNumberFormat="1" applyFont="1"/>
    <xf numFmtId="43" fontId="1" fillId="0" borderId="0" xfId="0" applyNumberFormat="1" applyFont="1" applyFill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2" xfId="0" applyNumberFormat="1" applyFont="1" applyBorder="1"/>
    <xf numFmtId="43" fontId="1" fillId="0" borderId="1" xfId="0" applyNumberFormat="1" applyFont="1" applyBorder="1" applyAlignment="1">
      <alignment horizontal="center"/>
    </xf>
    <xf numFmtId="43" fontId="0" fillId="0" borderId="0" xfId="0" applyNumberFormat="1" applyFont="1"/>
    <xf numFmtId="43" fontId="1" fillId="0" borderId="0" xfId="0" applyNumberFormat="1" applyFont="1" applyBorder="1" applyAlignment="1">
      <alignment horizontal="center"/>
    </xf>
    <xf numFmtId="43" fontId="1" fillId="0" borderId="0" xfId="0" applyNumberFormat="1" applyFont="1" applyAlignment="1">
      <alignment horizontal="left"/>
    </xf>
    <xf numFmtId="43" fontId="1" fillId="0" borderId="0" xfId="0" applyNumberFormat="1" applyFont="1" applyFill="1" applyBorder="1" applyAlignment="1">
      <alignment horizontal="center"/>
    </xf>
    <xf numFmtId="43" fontId="0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/>
    <xf numFmtId="43" fontId="1" fillId="0" borderId="0" xfId="0" applyNumberFormat="1" applyFont="1" applyFill="1" applyBorder="1"/>
    <xf numFmtId="43" fontId="0" fillId="0" borderId="0" xfId="0" applyNumberFormat="1" applyFont="1" applyFill="1" applyAlignment="1">
      <alignment horizontal="center"/>
    </xf>
    <xf numFmtId="43" fontId="1" fillId="0" borderId="3" xfId="0" applyNumberFormat="1" applyFont="1" applyBorder="1"/>
    <xf numFmtId="43" fontId="1" fillId="0" borderId="4" xfId="0" applyNumberFormat="1" applyFont="1" applyBorder="1"/>
    <xf numFmtId="43" fontId="1" fillId="0" borderId="5" xfId="0" applyNumberFormat="1" applyFont="1" applyBorder="1"/>
    <xf numFmtId="9" fontId="1" fillId="0" borderId="6" xfId="0" applyNumberFormat="1" applyFont="1" applyBorder="1"/>
    <xf numFmtId="43" fontId="0" fillId="0" borderId="0" xfId="0" applyNumberFormat="1" applyFont="1" applyFill="1"/>
    <xf numFmtId="0" fontId="2" fillId="0" borderId="0" xfId="0" applyFont="1" applyAlignment="1">
      <alignment horizontal="center"/>
    </xf>
    <xf numFmtId="43" fontId="1" fillId="0" borderId="7" xfId="0" applyNumberFormat="1" applyFont="1" applyBorder="1"/>
    <xf numFmtId="43" fontId="1" fillId="0" borderId="8" xfId="0" applyNumberFormat="1" applyFont="1" applyBorder="1"/>
    <xf numFmtId="43" fontId="3" fillId="0" borderId="0" xfId="0" applyNumberFormat="1" applyFont="1"/>
    <xf numFmtId="43" fontId="4" fillId="0" borderId="0" xfId="0" applyNumberFormat="1" applyFont="1" applyFill="1"/>
    <xf numFmtId="43" fontId="4" fillId="0" borderId="0" xfId="0" applyNumberFormat="1" applyFont="1"/>
    <xf numFmtId="43" fontId="3" fillId="0" borderId="0" xfId="0" applyNumberFormat="1" applyFont="1" applyFill="1"/>
    <xf numFmtId="43" fontId="3" fillId="0" borderId="2" xfId="0" applyNumberFormat="1" applyFont="1" applyBorder="1"/>
    <xf numFmtId="43" fontId="1" fillId="2" borderId="1" xfId="0" applyNumberFormat="1" applyFont="1" applyFill="1" applyBorder="1" applyAlignment="1" applyProtection="1">
      <alignment horizontal="center"/>
      <protection locked="0"/>
    </xf>
    <xf numFmtId="43" fontId="0" fillId="2" borderId="0" xfId="0" applyNumberFormat="1" applyFont="1" applyFill="1" applyBorder="1" applyAlignment="1" applyProtection="1">
      <alignment horizontal="center"/>
      <protection locked="0"/>
    </xf>
    <xf numFmtId="43" fontId="0" fillId="2" borderId="0" xfId="0" applyNumberFormat="1" applyFill="1" applyProtection="1">
      <protection locked="0"/>
    </xf>
    <xf numFmtId="43" fontId="0" fillId="2" borderId="0" xfId="0" applyNumberFormat="1" applyFont="1" applyFill="1" applyProtection="1">
      <protection locked="0"/>
    </xf>
    <xf numFmtId="43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workbookViewId="0">
      <pane xSplit="4" ySplit="16" topLeftCell="E17" activePane="bottomRight" state="frozen"/>
      <selection pane="topRight" activeCell="E1" sqref="E1"/>
      <selection pane="bottomLeft" activeCell="A13" sqref="A13"/>
      <selection pane="bottomRight" activeCell="H20" sqref="H20"/>
    </sheetView>
  </sheetViews>
  <sheetFormatPr defaultRowHeight="15" outlineLevelRow="1" x14ac:dyDescent="0.25"/>
  <cols>
    <col min="1" max="1" width="4.7109375" style="1" customWidth="1"/>
    <col min="2" max="2" width="4.85546875" style="1" customWidth="1"/>
    <col min="3" max="3" width="63.7109375" style="1" customWidth="1"/>
    <col min="4" max="4" width="15.85546875" style="1" customWidth="1"/>
    <col min="5" max="5" width="2.140625" style="2" customWidth="1"/>
    <col min="6" max="6" width="14.7109375" style="1" customWidth="1"/>
    <col min="7" max="7" width="2.140625" style="2" customWidth="1"/>
    <col min="8" max="8" width="14.5703125" style="1" customWidth="1"/>
    <col min="9" max="9" width="2.140625" style="2" customWidth="1"/>
    <col min="10" max="10" width="14.5703125" style="1" customWidth="1"/>
    <col min="11" max="11" width="2.140625" style="2" customWidth="1"/>
    <col min="12" max="12" width="14.5703125" style="1" customWidth="1"/>
    <col min="13" max="13" width="2.140625" style="2" customWidth="1"/>
    <col min="14" max="14" width="14.5703125" style="1" customWidth="1"/>
    <col min="15" max="15" width="2.140625" style="2" customWidth="1"/>
    <col min="16" max="16" width="14.5703125" style="1" customWidth="1"/>
    <col min="17" max="17" width="2.140625" style="2" customWidth="1"/>
    <col min="18" max="18" width="14.5703125" style="1" customWidth="1"/>
    <col min="19" max="19" width="2.140625" style="2" customWidth="1"/>
    <col min="20" max="20" width="14.5703125" style="1" customWidth="1"/>
    <col min="21" max="21" width="2.140625" style="2" customWidth="1"/>
    <col min="22" max="22" width="14.5703125" style="1" customWidth="1"/>
    <col min="23" max="23" width="2.140625" style="2" customWidth="1"/>
    <col min="24" max="24" width="14.5703125" style="1" customWidth="1"/>
    <col min="25" max="25" width="14.7109375" style="3" customWidth="1"/>
    <col min="26" max="16384" width="9.140625" style="1"/>
  </cols>
  <sheetData>
    <row r="1" spans="1:25" ht="21" x14ac:dyDescent="0.35">
      <c r="A1" s="34" t="s">
        <v>44</v>
      </c>
    </row>
    <row r="3" spans="1:25" x14ac:dyDescent="0.25">
      <c r="A3" s="3" t="s">
        <v>10</v>
      </c>
      <c r="B3" s="3"/>
      <c r="C3" s="3"/>
      <c r="D3" s="3"/>
    </row>
    <row r="4" spans="1:25" x14ac:dyDescent="0.25">
      <c r="A4" s="1" t="s">
        <v>41</v>
      </c>
    </row>
    <row r="5" spans="1:25" x14ac:dyDescent="0.25">
      <c r="A5" s="1" t="s">
        <v>40</v>
      </c>
    </row>
    <row r="6" spans="1:25" x14ac:dyDescent="0.25">
      <c r="A6" s="1" t="s">
        <v>46</v>
      </c>
    </row>
    <row r="7" spans="1:25" x14ac:dyDescent="0.25">
      <c r="A7" s="8" t="s">
        <v>23</v>
      </c>
      <c r="B7" s="8"/>
      <c r="C7" s="8"/>
      <c r="D7" s="8"/>
    </row>
    <row r="8" spans="1:25" x14ac:dyDescent="0.25">
      <c r="A8" s="8" t="s">
        <v>42</v>
      </c>
      <c r="B8" s="8"/>
      <c r="C8" s="8"/>
      <c r="D8" s="8"/>
    </row>
    <row r="9" spans="1:25" x14ac:dyDescent="0.25">
      <c r="A9" s="8" t="s">
        <v>45</v>
      </c>
      <c r="B9" s="8"/>
      <c r="C9" s="8"/>
      <c r="D9" s="8"/>
    </row>
    <row r="10" spans="1:25" x14ac:dyDescent="0.25">
      <c r="A10" s="8"/>
      <c r="B10" s="8"/>
      <c r="C10" s="8"/>
      <c r="D10" s="8"/>
    </row>
    <row r="11" spans="1:25" ht="15.75" thickBot="1" x14ac:dyDescent="0.3">
      <c r="A11" s="8"/>
      <c r="B11" s="8"/>
      <c r="C11" s="8"/>
      <c r="D11" s="3"/>
    </row>
    <row r="12" spans="1:25" x14ac:dyDescent="0.25">
      <c r="A12" s="8"/>
      <c r="B12" s="17" t="s">
        <v>22</v>
      </c>
      <c r="C12" s="23"/>
      <c r="D12" s="18">
        <v>847</v>
      </c>
    </row>
    <row r="13" spans="1:25" ht="15.75" thickBot="1" x14ac:dyDescent="0.3">
      <c r="A13" s="8"/>
      <c r="B13" s="19" t="s">
        <v>24</v>
      </c>
      <c r="C13" s="24"/>
      <c r="D13" s="20">
        <v>0.75</v>
      </c>
    </row>
    <row r="14" spans="1:25" x14ac:dyDescent="0.25">
      <c r="A14" s="3"/>
      <c r="B14" s="3"/>
      <c r="C14" s="3"/>
      <c r="D14" s="3"/>
    </row>
    <row r="16" spans="1:25" s="5" customFormat="1" x14ac:dyDescent="0.25">
      <c r="E16" s="4"/>
      <c r="F16" s="30" t="s">
        <v>0</v>
      </c>
      <c r="G16" s="4"/>
      <c r="H16" s="30" t="s">
        <v>1</v>
      </c>
      <c r="I16" s="4"/>
      <c r="J16" s="30" t="s">
        <v>2</v>
      </c>
      <c r="K16" s="4"/>
      <c r="L16" s="30" t="s">
        <v>3</v>
      </c>
      <c r="M16" s="4"/>
      <c r="N16" s="30" t="s">
        <v>4</v>
      </c>
      <c r="O16" s="4"/>
      <c r="P16" s="30" t="s">
        <v>5</v>
      </c>
      <c r="Q16" s="4"/>
      <c r="R16" s="30" t="s">
        <v>6</v>
      </c>
      <c r="S16" s="4"/>
      <c r="T16" s="30" t="s">
        <v>7</v>
      </c>
      <c r="U16" s="4"/>
      <c r="V16" s="30" t="s">
        <v>8</v>
      </c>
      <c r="W16" s="4"/>
      <c r="X16" s="30" t="s">
        <v>9</v>
      </c>
      <c r="Y16" s="7" t="s">
        <v>15</v>
      </c>
    </row>
    <row r="17" spans="1:25" s="5" customFormat="1" x14ac:dyDescent="0.25">
      <c r="A17" s="10" t="s">
        <v>48</v>
      </c>
      <c r="B17" s="10"/>
      <c r="C17" s="10"/>
      <c r="D17" s="10"/>
      <c r="E17" s="4"/>
      <c r="F17" s="31" t="s">
        <v>19</v>
      </c>
      <c r="G17" s="16"/>
      <c r="H17" s="31" t="s">
        <v>19</v>
      </c>
      <c r="I17" s="16"/>
      <c r="J17" s="31" t="s">
        <v>19</v>
      </c>
      <c r="K17" s="16"/>
      <c r="L17" s="31" t="s">
        <v>19</v>
      </c>
      <c r="M17" s="16"/>
      <c r="N17" s="31" t="s">
        <v>19</v>
      </c>
      <c r="O17" s="16"/>
      <c r="P17" s="31" t="s">
        <v>19</v>
      </c>
      <c r="Q17" s="16"/>
      <c r="R17" s="31" t="s">
        <v>19</v>
      </c>
      <c r="S17" s="16"/>
      <c r="T17" s="31" t="s">
        <v>19</v>
      </c>
      <c r="U17" s="16"/>
      <c r="V17" s="31" t="s">
        <v>19</v>
      </c>
      <c r="W17" s="16"/>
      <c r="X17" s="31" t="s">
        <v>19</v>
      </c>
      <c r="Y17" s="9"/>
    </row>
    <row r="18" spans="1:25" s="11" customFormat="1" x14ac:dyDescent="0.25">
      <c r="A18" s="12"/>
      <c r="B18" s="12"/>
      <c r="C18" s="12"/>
      <c r="D18" s="12"/>
    </row>
    <row r="19" spans="1:25" s="11" customFormat="1" x14ac:dyDescent="0.25">
      <c r="A19" s="13" t="s">
        <v>43</v>
      </c>
      <c r="B19" s="13"/>
      <c r="C19" s="13"/>
      <c r="D19" s="13"/>
    </row>
    <row r="20" spans="1:25" x14ac:dyDescent="0.25">
      <c r="A20" s="1" t="s">
        <v>16</v>
      </c>
      <c r="C20" s="3"/>
      <c r="F20" s="32"/>
      <c r="H20" s="32"/>
      <c r="J20" s="32"/>
      <c r="L20" s="32"/>
      <c r="N20" s="32"/>
      <c r="P20" s="32"/>
      <c r="R20" s="32"/>
      <c r="T20" s="32"/>
      <c r="V20" s="32"/>
      <c r="X20" s="32"/>
    </row>
    <row r="21" spans="1:25" x14ac:dyDescent="0.25">
      <c r="A21" s="1" t="s">
        <v>17</v>
      </c>
      <c r="F21" s="32">
        <v>75</v>
      </c>
      <c r="H21" s="32">
        <v>75</v>
      </c>
      <c r="J21" s="32">
        <v>75</v>
      </c>
      <c r="L21" s="32">
        <v>75</v>
      </c>
      <c r="N21" s="32">
        <v>75</v>
      </c>
      <c r="P21" s="32">
        <v>75</v>
      </c>
      <c r="R21" s="32">
        <v>75</v>
      </c>
      <c r="T21" s="32">
        <v>75</v>
      </c>
      <c r="V21" s="32">
        <v>75</v>
      </c>
      <c r="X21" s="32">
        <v>75</v>
      </c>
    </row>
    <row r="22" spans="1:25" s="2" customFormat="1" x14ac:dyDescent="0.25">
      <c r="A22" s="2" t="s">
        <v>18</v>
      </c>
      <c r="F22" s="2">
        <f>F20/F21</f>
        <v>0</v>
      </c>
      <c r="H22" s="2">
        <f>H20/H21</f>
        <v>0</v>
      </c>
      <c r="J22" s="2">
        <f>J20/J21</f>
        <v>0</v>
      </c>
      <c r="L22" s="2">
        <f>L20/L21</f>
        <v>0</v>
      </c>
      <c r="N22" s="2">
        <f>N20/N21</f>
        <v>0</v>
      </c>
      <c r="P22" s="2">
        <f>P20/P21</f>
        <v>0</v>
      </c>
      <c r="R22" s="2">
        <f>R20/R21</f>
        <v>0</v>
      </c>
      <c r="T22" s="2">
        <f>T20/T21</f>
        <v>0</v>
      </c>
      <c r="V22" s="2">
        <f>V20/V21</f>
        <v>0</v>
      </c>
      <c r="X22" s="2">
        <f>X20/X21</f>
        <v>0</v>
      </c>
      <c r="Y22" s="14"/>
    </row>
    <row r="23" spans="1:25" s="14" customFormat="1" x14ac:dyDescent="0.25">
      <c r="A23" s="14" t="s">
        <v>20</v>
      </c>
      <c r="F23" s="15">
        <f>F22*7</f>
        <v>0</v>
      </c>
      <c r="G23" s="15"/>
      <c r="H23" s="15">
        <f>H22*7</f>
        <v>0</v>
      </c>
      <c r="I23" s="15"/>
      <c r="J23" s="15">
        <f>J22*7</f>
        <v>0</v>
      </c>
      <c r="K23" s="15"/>
      <c r="L23" s="15">
        <f>L22*7</f>
        <v>0</v>
      </c>
      <c r="M23" s="15"/>
      <c r="N23" s="15">
        <f>N22*7</f>
        <v>0</v>
      </c>
      <c r="O23" s="15"/>
      <c r="P23" s="15">
        <f>P22*7</f>
        <v>0</v>
      </c>
      <c r="Q23" s="15"/>
      <c r="R23" s="15">
        <f>R22*7</f>
        <v>0</v>
      </c>
      <c r="S23" s="15"/>
      <c r="T23" s="15">
        <f>T22*7</f>
        <v>0</v>
      </c>
      <c r="U23" s="15"/>
      <c r="V23" s="15">
        <f>V22*7</f>
        <v>0</v>
      </c>
      <c r="W23" s="15"/>
      <c r="X23" s="15">
        <f>X22*7</f>
        <v>0</v>
      </c>
      <c r="Y23" s="15"/>
    </row>
    <row r="25" spans="1:25" x14ac:dyDescent="0.25">
      <c r="A25" s="3" t="s">
        <v>21</v>
      </c>
      <c r="B25" s="3"/>
      <c r="C25" s="3"/>
      <c r="D25" s="3"/>
      <c r="F25" s="33"/>
      <c r="G25" s="21"/>
      <c r="H25" s="33"/>
      <c r="I25" s="21"/>
      <c r="J25" s="33"/>
      <c r="K25" s="21"/>
      <c r="L25" s="33"/>
      <c r="M25" s="21"/>
      <c r="N25" s="33"/>
      <c r="O25" s="21"/>
      <c r="P25" s="33"/>
      <c r="Q25" s="21"/>
      <c r="R25" s="33"/>
      <c r="S25" s="21"/>
      <c r="T25" s="33"/>
      <c r="U25" s="21"/>
      <c r="V25" s="33"/>
      <c r="W25" s="21"/>
      <c r="X25" s="33"/>
      <c r="Y25" s="8">
        <f>SUM(F25:X25)</f>
        <v>0</v>
      </c>
    </row>
    <row r="26" spans="1:25" x14ac:dyDescent="0.25">
      <c r="A26" s="3" t="s">
        <v>11</v>
      </c>
      <c r="B26" s="3"/>
      <c r="C26" s="3"/>
      <c r="D26" s="3"/>
      <c r="F26" s="33"/>
      <c r="G26" s="21"/>
      <c r="H26" s="33"/>
      <c r="I26" s="21"/>
      <c r="J26" s="33"/>
      <c r="K26" s="21"/>
      <c r="L26" s="33"/>
      <c r="M26" s="21"/>
      <c r="N26" s="33"/>
      <c r="O26" s="21"/>
      <c r="P26" s="33"/>
      <c r="Q26" s="21"/>
      <c r="R26" s="33"/>
      <c r="S26" s="21"/>
      <c r="T26" s="33"/>
      <c r="U26" s="21"/>
      <c r="V26" s="33"/>
      <c r="W26" s="21"/>
      <c r="X26" s="33"/>
      <c r="Y26" s="8">
        <f>SUM(F26:X26)</f>
        <v>0</v>
      </c>
    </row>
    <row r="27" spans="1:25" x14ac:dyDescent="0.25">
      <c r="A27" s="3" t="s">
        <v>12</v>
      </c>
      <c r="B27" s="3"/>
      <c r="C27" s="3"/>
      <c r="D27" s="3"/>
      <c r="F27" s="33"/>
      <c r="G27" s="21"/>
      <c r="H27" s="33"/>
      <c r="I27" s="21"/>
      <c r="J27" s="33"/>
      <c r="K27" s="21"/>
      <c r="L27" s="33"/>
      <c r="M27" s="21"/>
      <c r="N27" s="33"/>
      <c r="O27" s="21"/>
      <c r="P27" s="33"/>
      <c r="Q27" s="21"/>
      <c r="R27" s="33"/>
      <c r="S27" s="21"/>
      <c r="T27" s="33"/>
      <c r="U27" s="21"/>
      <c r="V27" s="33"/>
      <c r="W27" s="21"/>
      <c r="X27" s="33"/>
      <c r="Y27" s="8">
        <f>SUM(F27:X27)</f>
        <v>0</v>
      </c>
    </row>
    <row r="28" spans="1:25" x14ac:dyDescent="0.25">
      <c r="A28" s="14" t="s">
        <v>47</v>
      </c>
      <c r="B28" s="14"/>
      <c r="C28" s="14"/>
      <c r="D28" s="3"/>
      <c r="F28" s="31" t="s">
        <v>19</v>
      </c>
      <c r="G28" s="16"/>
      <c r="H28" s="31" t="s">
        <v>19</v>
      </c>
      <c r="I28" s="16"/>
      <c r="J28" s="31" t="s">
        <v>19</v>
      </c>
      <c r="K28" s="16"/>
      <c r="L28" s="31" t="s">
        <v>19</v>
      </c>
      <c r="M28" s="16"/>
      <c r="N28" s="31" t="s">
        <v>19</v>
      </c>
      <c r="O28" s="16"/>
      <c r="P28" s="31" t="s">
        <v>19</v>
      </c>
      <c r="Q28" s="16"/>
      <c r="R28" s="31" t="s">
        <v>19</v>
      </c>
      <c r="S28" s="16"/>
      <c r="T28" s="31" t="s">
        <v>19</v>
      </c>
      <c r="U28" s="16"/>
      <c r="V28" s="31" t="s">
        <v>19</v>
      </c>
      <c r="W28" s="16"/>
      <c r="X28" s="31" t="s">
        <v>19</v>
      </c>
      <c r="Y28" s="8"/>
    </row>
    <row r="30" spans="1:25" s="27" customFormat="1" hidden="1" outlineLevel="1" x14ac:dyDescent="0.25">
      <c r="A30" s="25" t="s">
        <v>36</v>
      </c>
      <c r="B30" s="25"/>
      <c r="C30" s="25"/>
      <c r="D30" s="25"/>
      <c r="E30" s="26"/>
      <c r="G30" s="26"/>
      <c r="I30" s="26"/>
      <c r="K30" s="26"/>
      <c r="M30" s="26"/>
      <c r="O30" s="26"/>
      <c r="Q30" s="26"/>
      <c r="S30" s="26"/>
      <c r="U30" s="26"/>
      <c r="W30" s="26"/>
      <c r="Y30" s="25"/>
    </row>
    <row r="31" spans="1:25" s="27" customFormat="1" hidden="1" outlineLevel="1" x14ac:dyDescent="0.25">
      <c r="A31" s="27" t="s">
        <v>38</v>
      </c>
      <c r="E31" s="26"/>
      <c r="G31" s="26"/>
      <c r="I31" s="26"/>
      <c r="K31" s="26"/>
      <c r="M31" s="26"/>
      <c r="O31" s="26"/>
      <c r="Q31" s="26"/>
      <c r="S31" s="26"/>
      <c r="U31" s="26"/>
      <c r="W31" s="26"/>
    </row>
    <row r="32" spans="1:25" s="27" customFormat="1" hidden="1" outlineLevel="1" x14ac:dyDescent="0.25">
      <c r="B32" s="27" t="s">
        <v>32</v>
      </c>
      <c r="E32" s="26"/>
      <c r="F32" s="27">
        <f>IF(F25&gt;0,MIN(F25*$D$13,$D$12), 0)</f>
        <v>0</v>
      </c>
      <c r="G32" s="26"/>
      <c r="H32" s="27">
        <f>IF(H25&gt;0,MIN(H25*$D$13,$D$12), 0)</f>
        <v>0</v>
      </c>
      <c r="I32" s="26"/>
      <c r="J32" s="27">
        <f>IF(J25&gt;0,MIN(J25*$D$13,$D$12), 0)</f>
        <v>0</v>
      </c>
      <c r="K32" s="26"/>
      <c r="L32" s="27">
        <f>IF(L25&gt;0,MIN(L25*$D$13,$D$12), 0)</f>
        <v>0</v>
      </c>
      <c r="M32" s="26"/>
      <c r="N32" s="27">
        <f>IF(N25&gt;0,MIN(N25*$D$13,$D$12), 0)</f>
        <v>0</v>
      </c>
      <c r="O32" s="26"/>
      <c r="P32" s="27">
        <f>IF(P25&gt;0,MIN(P25*$D$13,$D$12), 0)</f>
        <v>0</v>
      </c>
      <c r="Q32" s="26"/>
      <c r="R32" s="27">
        <f>IF(R25&gt;0,MIN(R25*$D$13,$D$12), 0)</f>
        <v>0</v>
      </c>
      <c r="S32" s="26"/>
      <c r="T32" s="27">
        <f>IF(T25&gt;0,MIN(T25*$D$13,$D$12), 0)</f>
        <v>0</v>
      </c>
      <c r="U32" s="26"/>
      <c r="V32" s="27">
        <f>IF(V25&gt;0,MIN(V25*$D$13,$D$12), 0)</f>
        <v>0</v>
      </c>
      <c r="W32" s="26"/>
      <c r="X32" s="27">
        <f>IF(X25&gt;0,MIN(X25*$D$13,$D$12), 0)</f>
        <v>0</v>
      </c>
    </row>
    <row r="33" spans="1:25" s="27" customFormat="1" hidden="1" outlineLevel="1" x14ac:dyDescent="0.25">
      <c r="B33" s="27" t="s">
        <v>37</v>
      </c>
      <c r="E33" s="26"/>
      <c r="G33" s="26"/>
      <c r="I33" s="26"/>
      <c r="K33" s="26"/>
      <c r="M33" s="26"/>
      <c r="O33" s="26"/>
      <c r="Q33" s="26"/>
      <c r="S33" s="26"/>
      <c r="U33" s="26"/>
      <c r="W33" s="26"/>
    </row>
    <row r="34" spans="1:25" s="27" customFormat="1" hidden="1" outlineLevel="1" x14ac:dyDescent="0.25">
      <c r="C34" s="27" t="s">
        <v>33</v>
      </c>
      <c r="E34" s="26"/>
      <c r="F34" s="27">
        <f>IF(F25&gt;0,MIN(F25,$D$12),0)</f>
        <v>0</v>
      </c>
      <c r="G34" s="26"/>
      <c r="H34" s="27">
        <f>IF(H25&gt;0,MIN(H25,$D$12),0)</f>
        <v>0</v>
      </c>
      <c r="I34" s="26"/>
      <c r="J34" s="27">
        <f>IF(J25&gt;0,MIN(J25,$D$12),0)</f>
        <v>0</v>
      </c>
      <c r="K34" s="26"/>
      <c r="L34" s="27">
        <f>IF(L25&gt;0,MIN(L25,$D$12),0)</f>
        <v>0</v>
      </c>
      <c r="M34" s="26"/>
      <c r="N34" s="27">
        <f>IF(N25&gt;0,MIN(N25,$D$12),0)</f>
        <v>0</v>
      </c>
      <c r="O34" s="26"/>
      <c r="P34" s="27">
        <f>IF(P25&gt;0,MIN(P25,$D$12),0)</f>
        <v>0</v>
      </c>
      <c r="Q34" s="26"/>
      <c r="R34" s="27">
        <f>IF(R25&gt;0,MIN(R25,$D$12),0)</f>
        <v>0</v>
      </c>
      <c r="S34" s="26"/>
      <c r="T34" s="27">
        <f>IF(T25&gt;0,MIN(T25,$D$12),0)</f>
        <v>0</v>
      </c>
      <c r="U34" s="26"/>
      <c r="V34" s="27">
        <f>IF(V25&gt;0,MIN(V25,$D$12),0)</f>
        <v>0</v>
      </c>
      <c r="W34" s="26"/>
      <c r="X34" s="27">
        <f>IF(X25&gt;0,MIN(X25,$D$12),0)</f>
        <v>0</v>
      </c>
    </row>
    <row r="35" spans="1:25" s="27" customFormat="1" hidden="1" outlineLevel="1" x14ac:dyDescent="0.25">
      <c r="C35" s="27" t="s">
        <v>34</v>
      </c>
      <c r="E35" s="26"/>
      <c r="F35" s="27">
        <f>IF(F23&gt;0, F23*$D$13, 0)</f>
        <v>0</v>
      </c>
      <c r="G35" s="26"/>
      <c r="H35" s="27">
        <f>IF(H23&gt;0, H23*$D$13, 0)</f>
        <v>0</v>
      </c>
      <c r="I35" s="26"/>
      <c r="J35" s="27">
        <f>IF(J23&gt;0, J23*$D$13, 0)</f>
        <v>0</v>
      </c>
      <c r="K35" s="26"/>
      <c r="L35" s="27">
        <f>IF(L23&gt;0, L23*$D$13, 0)</f>
        <v>0</v>
      </c>
      <c r="M35" s="26"/>
      <c r="N35" s="27">
        <f>IF(N23&gt;0, N23*$D$13, 0)</f>
        <v>0</v>
      </c>
      <c r="O35" s="26"/>
      <c r="P35" s="27">
        <f>IF(P23&gt;0, P23*$D$13, 0)</f>
        <v>0</v>
      </c>
      <c r="Q35" s="26"/>
      <c r="R35" s="27">
        <f>IF(R23&gt;0, R23*$D$13, 0)</f>
        <v>0</v>
      </c>
      <c r="S35" s="26"/>
      <c r="T35" s="27">
        <f>IF(T23&gt;0, T23*$D$13, 0)</f>
        <v>0</v>
      </c>
      <c r="U35" s="26"/>
      <c r="V35" s="27">
        <f>IF(V23&gt;0, V23*$D$13, 0)</f>
        <v>0</v>
      </c>
      <c r="W35" s="26"/>
      <c r="X35" s="27">
        <f>IF(X23&gt;0, X23*$D$13, 0)</f>
        <v>0</v>
      </c>
    </row>
    <row r="36" spans="1:25" s="27" customFormat="1" hidden="1" outlineLevel="1" x14ac:dyDescent="0.25">
      <c r="A36" s="25"/>
      <c r="B36" s="25"/>
      <c r="C36" s="25"/>
      <c r="D36" s="25"/>
      <c r="E36" s="26"/>
      <c r="F36" s="25"/>
      <c r="G36" s="28"/>
      <c r="H36" s="25"/>
      <c r="I36" s="28"/>
      <c r="J36" s="25"/>
      <c r="K36" s="28"/>
      <c r="L36" s="25"/>
      <c r="M36" s="28"/>
      <c r="N36" s="25"/>
      <c r="O36" s="28"/>
      <c r="P36" s="25"/>
      <c r="Q36" s="28"/>
      <c r="R36" s="25"/>
      <c r="S36" s="28"/>
      <c r="T36" s="25"/>
      <c r="U36" s="28"/>
      <c r="V36" s="25"/>
      <c r="W36" s="28"/>
      <c r="X36" s="25"/>
      <c r="Y36" s="25"/>
    </row>
    <row r="37" spans="1:25" collapsed="1" x14ac:dyDescent="0.25">
      <c r="A37" s="3" t="s">
        <v>35</v>
      </c>
      <c r="B37" s="3"/>
      <c r="C37" s="3"/>
      <c r="D37" s="3"/>
      <c r="F37" s="3">
        <f>IF(F17="Y", MAX(F32, MIN(F34,F35)), MIN(F34, F35))</f>
        <v>0</v>
      </c>
      <c r="G37" s="14"/>
      <c r="H37" s="3">
        <f>IF(H17="Y", MAX(H32, MIN(H34,H35)), MIN(H34, H35))</f>
        <v>0</v>
      </c>
      <c r="I37" s="14"/>
      <c r="J37" s="3">
        <f>IF(J17="Y", MAX(J32, MIN(J34,J35)), MIN(J34, J35))</f>
        <v>0</v>
      </c>
      <c r="K37" s="14"/>
      <c r="L37" s="3">
        <f>IF(L17="Y", MAX(L32, MIN(L34,L35)), MIN(L34, L35))</f>
        <v>0</v>
      </c>
      <c r="M37" s="14"/>
      <c r="N37" s="3">
        <f>IF(N17="Y", MAX(N32, MIN(N34,N35)), MIN(N34, N35))</f>
        <v>0</v>
      </c>
      <c r="O37" s="14"/>
      <c r="P37" s="3">
        <f>IF(P17="Y", MAX(P32, MIN(P34,P35)), MIN(P34, P35))</f>
        <v>0</v>
      </c>
      <c r="Q37" s="14"/>
      <c r="R37" s="3">
        <f>IF(R17="Y", MAX(R32, MIN(R34,R35)), MIN(R34, R35))</f>
        <v>0</v>
      </c>
      <c r="S37" s="14"/>
      <c r="T37" s="3">
        <f>IF(T17="Y", MAX(T32, MIN(T34,T35)), MIN(T34, T35))</f>
        <v>0</v>
      </c>
      <c r="U37" s="14"/>
      <c r="V37" s="3">
        <f>IF(V17="Y", MAX(V32, MIN(V34,V35)), MIN(V34, V35))</f>
        <v>0</v>
      </c>
      <c r="W37" s="14"/>
      <c r="X37" s="3">
        <f>IF(X17="Y", MAX(X32, MIN(X34,X35)), MIN(X34, X35))</f>
        <v>0</v>
      </c>
      <c r="Y37" s="3">
        <f>SUM(F37:X37)</f>
        <v>0</v>
      </c>
    </row>
    <row r="39" spans="1:25" s="27" customFormat="1" hidden="1" outlineLevel="1" x14ac:dyDescent="0.25">
      <c r="A39" s="25" t="s">
        <v>25</v>
      </c>
      <c r="E39" s="26"/>
      <c r="G39" s="26"/>
      <c r="I39" s="26"/>
      <c r="K39" s="26"/>
      <c r="M39" s="26"/>
      <c r="O39" s="26"/>
      <c r="Q39" s="26"/>
      <c r="S39" s="26"/>
      <c r="U39" s="26"/>
      <c r="W39" s="26"/>
      <c r="Y39" s="25"/>
    </row>
    <row r="40" spans="1:25" s="27" customFormat="1" hidden="1" outlineLevel="1" x14ac:dyDescent="0.25">
      <c r="B40" s="27" t="s">
        <v>13</v>
      </c>
      <c r="E40" s="26"/>
      <c r="F40" s="27">
        <f>IF(UPPER(F28="Y"), F26, 0)</f>
        <v>0</v>
      </c>
      <c r="G40" s="26"/>
      <c r="H40" s="27">
        <f>IF(UPPER(H28="Y"), H26, 0)</f>
        <v>0</v>
      </c>
      <c r="I40" s="26"/>
      <c r="J40" s="27">
        <f>IF(UPPER(J28="Y"), J26, 0)</f>
        <v>0</v>
      </c>
      <c r="K40" s="26"/>
      <c r="L40" s="27">
        <f>IF(UPPER(L28="Y"), L26, 0)</f>
        <v>0</v>
      </c>
      <c r="M40" s="26"/>
      <c r="N40" s="27">
        <f>IF(UPPER(N28="Y"), N26, 0)</f>
        <v>0</v>
      </c>
      <c r="O40" s="26"/>
      <c r="P40" s="27">
        <f>IF(UPPER(P28="Y"), P26, 0)</f>
        <v>0</v>
      </c>
      <c r="Q40" s="26"/>
      <c r="R40" s="27">
        <f>IF(UPPER(R28="Y"), R26, 0)</f>
        <v>0</v>
      </c>
      <c r="S40" s="26"/>
      <c r="T40" s="27">
        <f>IF(UPPER(T28="Y"), T26, 0)</f>
        <v>0</v>
      </c>
      <c r="U40" s="26"/>
      <c r="V40" s="27">
        <f>IF(UPPER(V28="Y"), V26, 0)</f>
        <v>0</v>
      </c>
      <c r="W40" s="26"/>
      <c r="X40" s="27">
        <f>IF(UPPER(X28="Y"), X26, 0)</f>
        <v>0</v>
      </c>
      <c r="Y40" s="25">
        <f>SUM(F40:X40)</f>
        <v>0</v>
      </c>
    </row>
    <row r="41" spans="1:25" s="27" customFormat="1" hidden="1" outlineLevel="1" x14ac:dyDescent="0.25">
      <c r="B41" s="27" t="s">
        <v>14</v>
      </c>
      <c r="E41" s="26"/>
      <c r="F41" s="27">
        <f>IF(UPPER(F28="Y"), F27*1.4, 0)</f>
        <v>0</v>
      </c>
      <c r="G41" s="26"/>
      <c r="H41" s="27">
        <f>IF(UPPER(H28="Y"), H27*1.4, 0)</f>
        <v>0</v>
      </c>
      <c r="I41" s="26"/>
      <c r="J41" s="27">
        <f>IF(UPPER(J28="Y"), J27*1.4, 0)</f>
        <v>0</v>
      </c>
      <c r="K41" s="26"/>
      <c r="L41" s="27">
        <f>IF(UPPER(L28="Y"), L27*1.4, 0)</f>
        <v>0</v>
      </c>
      <c r="M41" s="26"/>
      <c r="N41" s="27">
        <f>IF(UPPER(N28="Y"), N27*1.4, 0)</f>
        <v>0</v>
      </c>
      <c r="O41" s="26"/>
      <c r="P41" s="27">
        <f>IF(UPPER(P28="Y"), P27*1.4, 0)</f>
        <v>0</v>
      </c>
      <c r="Q41" s="26"/>
      <c r="R41" s="27">
        <f>IF(UPPER(R28="Y"), R27*1.4, 0)</f>
        <v>0</v>
      </c>
      <c r="S41" s="26"/>
      <c r="T41" s="27">
        <f>IF(UPPER(T28="Y"), T27*1.4, 0)</f>
        <v>0</v>
      </c>
      <c r="U41" s="26"/>
      <c r="V41" s="27">
        <f>IF(UPPER(V28="Y"), V27*1.4, 0)</f>
        <v>0</v>
      </c>
      <c r="W41" s="26"/>
      <c r="X41" s="27">
        <f>IF(UPPER(X28="Y"), X27*1.4, 0)</f>
        <v>0</v>
      </c>
      <c r="Y41" s="25">
        <f>SUM(F41:X41)</f>
        <v>0</v>
      </c>
    </row>
    <row r="42" spans="1:25" s="25" customFormat="1" ht="15.75" hidden="1" outlineLevel="1" thickBot="1" x14ac:dyDescent="0.3">
      <c r="A42" s="25" t="s">
        <v>26</v>
      </c>
      <c r="E42" s="28"/>
      <c r="F42" s="29">
        <f>SUM(F40:F41)</f>
        <v>0</v>
      </c>
      <c r="G42" s="28"/>
      <c r="H42" s="29">
        <f>SUM(H40:H41)</f>
        <v>0</v>
      </c>
      <c r="I42" s="28"/>
      <c r="J42" s="29">
        <f>SUM(J40:J41)</f>
        <v>0</v>
      </c>
      <c r="K42" s="28"/>
      <c r="L42" s="29">
        <f>SUM(L40:L41)</f>
        <v>0</v>
      </c>
      <c r="M42" s="28"/>
      <c r="N42" s="29">
        <f>SUM(N40:N41)</f>
        <v>0</v>
      </c>
      <c r="O42" s="28"/>
      <c r="P42" s="29">
        <f>SUM(P40:P41)</f>
        <v>0</v>
      </c>
      <c r="Q42" s="28"/>
      <c r="R42" s="29">
        <f>SUM(R40:R41)</f>
        <v>0</v>
      </c>
      <c r="S42" s="28"/>
      <c r="T42" s="29">
        <f>SUM(T40:T41)</f>
        <v>0</v>
      </c>
      <c r="U42" s="28"/>
      <c r="V42" s="29">
        <f>SUM(V40:V41)</f>
        <v>0</v>
      </c>
      <c r="W42" s="28"/>
      <c r="X42" s="29">
        <f>SUM(X40:X41)</f>
        <v>0</v>
      </c>
      <c r="Y42" s="29">
        <f>SUM(Y40:Y41)</f>
        <v>0</v>
      </c>
    </row>
    <row r="43" spans="1:25" s="27" customFormat="1" ht="15.75" hidden="1" outlineLevel="1" thickTop="1" x14ac:dyDescent="0.25">
      <c r="E43" s="26"/>
      <c r="G43" s="26"/>
      <c r="I43" s="26"/>
      <c r="K43" s="26"/>
      <c r="M43" s="26"/>
      <c r="O43" s="26"/>
      <c r="Q43" s="26"/>
      <c r="S43" s="26"/>
      <c r="U43" s="26"/>
      <c r="W43" s="26"/>
      <c r="Y43" s="25"/>
    </row>
    <row r="44" spans="1:25" collapsed="1" x14ac:dyDescent="0.25">
      <c r="A44" s="3" t="s">
        <v>27</v>
      </c>
    </row>
    <row r="45" spans="1:25" x14ac:dyDescent="0.25">
      <c r="B45" s="1" t="s">
        <v>28</v>
      </c>
      <c r="F45" s="1">
        <f>F25</f>
        <v>0</v>
      </c>
      <c r="H45" s="1">
        <f>H25</f>
        <v>0</v>
      </c>
      <c r="J45" s="1">
        <f>J25</f>
        <v>0</v>
      </c>
      <c r="L45" s="1">
        <f>L25</f>
        <v>0</v>
      </c>
      <c r="N45" s="1">
        <f>N25</f>
        <v>0</v>
      </c>
      <c r="P45" s="1">
        <f>P25</f>
        <v>0</v>
      </c>
      <c r="R45" s="1">
        <f>R25</f>
        <v>0</v>
      </c>
      <c r="T45" s="1">
        <f>T25</f>
        <v>0</v>
      </c>
      <c r="V45" s="1">
        <f>V25</f>
        <v>0</v>
      </c>
      <c r="X45" s="1">
        <f>X25</f>
        <v>0</v>
      </c>
      <c r="Y45" s="3">
        <f>SUM(F45:X45)</f>
        <v>0</v>
      </c>
    </row>
    <row r="46" spans="1:25" x14ac:dyDescent="0.25">
      <c r="B46" s="1" t="s">
        <v>13</v>
      </c>
      <c r="F46" s="1">
        <f>F26</f>
        <v>0</v>
      </c>
      <c r="H46" s="1">
        <f>H26</f>
        <v>0</v>
      </c>
      <c r="J46" s="1">
        <f>J26</f>
        <v>0</v>
      </c>
      <c r="L46" s="1">
        <f>L26</f>
        <v>0</v>
      </c>
      <c r="N46" s="1">
        <f>N26</f>
        <v>0</v>
      </c>
      <c r="P46" s="1">
        <f>P26</f>
        <v>0</v>
      </c>
      <c r="R46" s="1">
        <f>R26</f>
        <v>0</v>
      </c>
      <c r="T46" s="1">
        <f>T26</f>
        <v>0</v>
      </c>
      <c r="V46" s="1">
        <f>V26</f>
        <v>0</v>
      </c>
      <c r="X46" s="1">
        <f>X26</f>
        <v>0</v>
      </c>
      <c r="Y46" s="3">
        <f>SUM(F46:X46)</f>
        <v>0</v>
      </c>
    </row>
    <row r="47" spans="1:25" x14ac:dyDescent="0.25">
      <c r="B47" s="1" t="s">
        <v>14</v>
      </c>
      <c r="F47" s="1">
        <f>F27*1.4</f>
        <v>0</v>
      </c>
      <c r="H47" s="1">
        <f>H27*1.4</f>
        <v>0</v>
      </c>
      <c r="J47" s="1">
        <f>J27*1.4</f>
        <v>0</v>
      </c>
      <c r="L47" s="1">
        <f>L27*1.4</f>
        <v>0</v>
      </c>
      <c r="N47" s="1">
        <f>N27*1.4</f>
        <v>0</v>
      </c>
      <c r="P47" s="1">
        <f>P27*1.4</f>
        <v>0</v>
      </c>
      <c r="R47" s="1">
        <f>R27*1.4</f>
        <v>0</v>
      </c>
      <c r="T47" s="1">
        <f>T27*1.4</f>
        <v>0</v>
      </c>
      <c r="V47" s="1">
        <f>V27*1.4</f>
        <v>0</v>
      </c>
      <c r="X47" s="1">
        <f>X27*1.4</f>
        <v>0</v>
      </c>
      <c r="Y47" s="3">
        <f>SUM(F47:X47)</f>
        <v>0</v>
      </c>
    </row>
    <row r="48" spans="1:25" x14ac:dyDescent="0.25">
      <c r="B48" s="1" t="s">
        <v>29</v>
      </c>
      <c r="F48" s="1">
        <f>-F37</f>
        <v>0</v>
      </c>
      <c r="H48" s="1">
        <f>-H37</f>
        <v>0</v>
      </c>
      <c r="J48" s="1">
        <f>-J37</f>
        <v>0</v>
      </c>
      <c r="L48" s="1">
        <f>-L37</f>
        <v>0</v>
      </c>
      <c r="N48" s="1">
        <f>-N37</f>
        <v>0</v>
      </c>
      <c r="P48" s="1">
        <f>-P37</f>
        <v>0</v>
      </c>
      <c r="R48" s="1">
        <f>-R37</f>
        <v>0</v>
      </c>
      <c r="T48" s="1">
        <f>-T37</f>
        <v>0</v>
      </c>
      <c r="V48" s="1">
        <f>-V37</f>
        <v>0</v>
      </c>
      <c r="X48" s="1">
        <f>-X37</f>
        <v>0</v>
      </c>
      <c r="Y48" s="3">
        <f>SUM(F48:X48)</f>
        <v>0</v>
      </c>
    </row>
    <row r="49" spans="1:25" x14ac:dyDescent="0.25">
      <c r="B49" s="1" t="s">
        <v>39</v>
      </c>
      <c r="F49" s="1">
        <f>-F42</f>
        <v>0</v>
      </c>
      <c r="H49" s="1">
        <f>-H42</f>
        <v>0</v>
      </c>
      <c r="J49" s="1">
        <f>-J42</f>
        <v>0</v>
      </c>
      <c r="L49" s="1">
        <f>-L42</f>
        <v>0</v>
      </c>
      <c r="N49" s="1">
        <f>-N42</f>
        <v>0</v>
      </c>
      <c r="P49" s="1">
        <f>-P42</f>
        <v>0</v>
      </c>
      <c r="R49" s="1">
        <f>-R42</f>
        <v>0</v>
      </c>
      <c r="T49" s="1">
        <f>-T42</f>
        <v>0</v>
      </c>
      <c r="V49" s="1">
        <f>-V42</f>
        <v>0</v>
      </c>
      <c r="X49" s="1">
        <f>-X42</f>
        <v>0</v>
      </c>
      <c r="Y49" s="3">
        <f>SUM(F49:X49)</f>
        <v>0</v>
      </c>
    </row>
    <row r="50" spans="1:25" s="3" customFormat="1" ht="15.75" thickBot="1" x14ac:dyDescent="0.3">
      <c r="A50" s="3" t="s">
        <v>30</v>
      </c>
      <c r="E50" s="14"/>
      <c r="F50" s="6">
        <f>SUM(F45:F49)</f>
        <v>0</v>
      </c>
      <c r="G50" s="14"/>
      <c r="H50" s="6">
        <f>SUM(H45:H49)</f>
        <v>0</v>
      </c>
      <c r="I50" s="14"/>
      <c r="J50" s="6">
        <f>SUM(J45:J49)</f>
        <v>0</v>
      </c>
      <c r="K50" s="14"/>
      <c r="L50" s="6">
        <f>SUM(L45:L49)</f>
        <v>0</v>
      </c>
      <c r="M50" s="14"/>
      <c r="N50" s="6">
        <f>SUM(N45:N49)</f>
        <v>0</v>
      </c>
      <c r="O50" s="14"/>
      <c r="P50" s="6">
        <f>SUM(P45:P49)</f>
        <v>0</v>
      </c>
      <c r="Q50" s="14"/>
      <c r="R50" s="6">
        <f>SUM(R45:R49)</f>
        <v>0</v>
      </c>
      <c r="S50" s="14"/>
      <c r="T50" s="6">
        <f>SUM(T45:T49)</f>
        <v>0</v>
      </c>
      <c r="U50" s="14"/>
      <c r="V50" s="6">
        <f>SUM(V45:V49)</f>
        <v>0</v>
      </c>
      <c r="W50" s="14"/>
      <c r="X50" s="6">
        <f>SUM(X45:X49)</f>
        <v>0</v>
      </c>
      <c r="Y50" s="6">
        <f>SUM(Y45:Y49)</f>
        <v>0</v>
      </c>
    </row>
    <row r="51" spans="1:25" ht="15.75" thickTop="1" x14ac:dyDescent="0.25"/>
  </sheetData>
  <sheetProtection algorithmName="SHA-512" hashValue="n8QfGa2HjHXdkCKxzL8d7HMGrUko5UAZu7Frj1dPIszM6U1ZKftoYQ9s8/421+6GGH2NRVcg0NmT9Yo48Zqx8g==" saltValue="cjson6oXwwyJZRWJwJ15rA==" spinCount="100000" sheet="1" objects="1" scenarios="1"/>
  <dataValidations count="1">
    <dataValidation type="decimal" allowBlank="1" showInputMessage="1" showErrorMessage="1" error="Invalid input. Please enter a number between 0 and 75. " sqref="F21:X21" xr:uid="{08DF0B6B-90E8-43F7-AF0A-E3A247D860B8}">
      <formula1>0</formula1>
      <formula2>75</formula2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Invalid input. Please select Y or N. " xr:uid="{92723CC9-8A07-4154-B63B-33640C747499}">
          <x14:formula1>
            <xm:f>Sheet1!$B$2:$B$3</xm:f>
          </x14:formula1>
          <xm:sqref>F28:X28 F17:X17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2F16-8CA7-4497-A3C1-636D08F5CF65}">
  <dimension ref="B2:B3"/>
  <sheetViews>
    <sheetView workbookViewId="0">
      <selection activeCell="E10" sqref="E10"/>
    </sheetView>
  </sheetViews>
  <sheetFormatPr defaultRowHeight="15" x14ac:dyDescent="0.25"/>
  <sheetData>
    <row r="2" spans="2:2" x14ac:dyDescent="0.25">
      <c r="B2" s="22" t="s">
        <v>19</v>
      </c>
    </row>
    <row r="3" spans="2:2" x14ac:dyDescent="0.25">
      <c r="B3" s="2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Calculations by Week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Choy Men Lin</dc:creator>
  <cp:lastModifiedBy>Choy Men Lin</cp:lastModifiedBy>
  <dcterms:created xsi:type="dcterms:W3CDTF">2015-06-05T18:17:20Z</dcterms:created>
  <dcterms:modified xsi:type="dcterms:W3CDTF">2020-04-09T20:06:20Z</dcterms:modified>
</cp:coreProperties>
</file>